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J:\EXCEL\Excel Perf\"/>
    </mc:Choice>
  </mc:AlternateContent>
  <xr:revisionPtr revIDLastSave="0" documentId="8_{2BFDCCC7-F9ED-4C96-ADC4-5EA8427B1339}" xr6:coauthVersionLast="28" xr6:coauthVersionMax="28" xr10:uidLastSave="{00000000-0000-0000-0000-000000000000}"/>
  <bookViews>
    <workbookView xWindow="120" yWindow="15" windowWidth="9720" windowHeight="7320" xr2:uid="{00000000-000D-0000-FFFF-FFFF00000000}"/>
  </bookViews>
  <sheets>
    <sheet name="Audit et solveur" sheetId="1" r:id="rId1"/>
  </sheets>
  <definedNames>
    <definedName name="solver_eng" localSheetId="0" hidden="1">1</definedName>
    <definedName name="solver_lhs1" localSheetId="0" hidden="1">'Audit et solveur'!$B$4</definedName>
    <definedName name="solver_lhs2" localSheetId="0" hidden="1">'Audit et solveur'!$B$4</definedName>
    <definedName name="solver_lhs3" localSheetId="0" hidden="1">'Audit et solveur'!$B$5</definedName>
    <definedName name="solver_lhs4" localSheetId="0" hidden="1">'Audit et solveur'!$B$5</definedName>
    <definedName name="solver_lhs5" localSheetId="0" hidden="1">'Audit et solveur'!$B$20</definedName>
    <definedName name="solver_lhs6" localSheetId="0" hidden="1">'Audit et solveur'!$B$20</definedName>
    <definedName name="solver_lin" localSheetId="0" hidden="1">0</definedName>
    <definedName name="solver_neg" localSheetId="0" hidden="1">1</definedName>
    <definedName name="solver_num" localSheetId="0" hidden="1">0</definedName>
    <definedName name="solver_rel1" localSheetId="0" hidden="1">1</definedName>
    <definedName name="solver_rel2" localSheetId="0" hidden="1">3</definedName>
    <definedName name="solver_rel3" localSheetId="0" hidden="1">1</definedName>
    <definedName name="solver_rel4" localSheetId="0" hidden="1">3</definedName>
    <definedName name="solver_rel5" localSheetId="0" hidden="1">1</definedName>
    <definedName name="solver_rel6" localSheetId="0" hidden="1">3</definedName>
    <definedName name="solver_rhs1" localSheetId="0" hidden="1">'Audit et solveur'!$C$30</definedName>
    <definedName name="solver_rhs2" localSheetId="0" hidden="1">'Audit et solveur'!$B$30</definedName>
    <definedName name="solver_rhs3" localSheetId="0" hidden="1">'Audit et solveur'!$C$31</definedName>
    <definedName name="solver_rhs4" localSheetId="0" hidden="1">'Audit et solveur'!$B$31</definedName>
    <definedName name="solver_rhs5" localSheetId="0" hidden="1">'Audit et solveur'!$C$32</definedName>
    <definedName name="solver_rhs6" localSheetId="0" hidden="1">'Audit et solveur'!$B$32</definedName>
    <definedName name="solver_tmp" localSheetId="0" hidden="1">'Audit et solveur'!$B$32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71027"/>
  <fileRecoveryPr repairLoad="1"/>
</workbook>
</file>

<file path=xl/calcChain.xml><?xml version="1.0" encoding="utf-8"?>
<calcChain xmlns="http://schemas.openxmlformats.org/spreadsheetml/2006/main">
  <c r="C10" i="1" l="1"/>
  <c r="D10" i="1" s="1"/>
  <c r="C11" i="1"/>
  <c r="D11" i="1" s="1"/>
  <c r="C12" i="1"/>
  <c r="D12" i="1" s="1"/>
  <c r="C9" i="1"/>
  <c r="D9" i="1" s="1"/>
  <c r="D3" i="1"/>
  <c r="C4" i="1"/>
  <c r="D4" i="1" s="1"/>
  <c r="C5" i="1"/>
  <c r="D5" i="1" s="1"/>
  <c r="C3" i="1"/>
  <c r="B6" i="1"/>
  <c r="B15" i="1" s="1"/>
  <c r="B13" i="1"/>
  <c r="B50" i="1"/>
  <c r="D53" i="1" s="1"/>
  <c r="E52" i="1"/>
  <c r="E53" i="1" s="1"/>
  <c r="C6" i="1" l="1"/>
  <c r="C53" i="1"/>
  <c r="B16" i="1"/>
  <c r="B17" i="1" s="1"/>
  <c r="B18" i="1" s="1"/>
  <c r="C13" i="1"/>
  <c r="D6" i="1"/>
  <c r="D13" i="1"/>
  <c r="C15" i="1" l="1"/>
  <c r="C16" i="1" s="1"/>
  <c r="C17" i="1" s="1"/>
  <c r="D15" i="1"/>
  <c r="C18" i="1" l="1"/>
  <c r="D16" i="1"/>
  <c r="D17" i="1" s="1"/>
  <c r="D18" i="1" l="1"/>
  <c r="B23" i="1"/>
  <c r="B24" i="1"/>
  <c r="B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</authors>
  <commentList>
    <comment ref="A6" authorId="0" shapeId="0" xr:uid="{00000000-0006-0000-0000-000001000000}">
      <text>
        <r>
          <rPr>
            <sz val="8"/>
            <color indexed="81"/>
            <rFont val="Tahoma"/>
          </rPr>
          <t>Ne pas oublier de faire la somme des revenus de chaque mois.</t>
        </r>
      </text>
    </comment>
    <comment ref="A11" authorId="0" shapeId="0" xr:uid="{00000000-0006-0000-0000-000002000000}">
      <text>
        <r>
          <rPr>
            <sz val="8"/>
            <color indexed="81"/>
            <rFont val="Tahoma"/>
          </rPr>
          <t>Ne pas oublier d'ajouter les salaires de 15 000 $ pour le mois de janvier.</t>
        </r>
      </text>
    </comment>
    <comment ref="A13" authorId="0" shapeId="0" xr:uid="{00000000-0006-0000-0000-000003000000}">
      <text>
        <r>
          <rPr>
            <sz val="8"/>
            <color indexed="81"/>
            <rFont val="Tahoma"/>
          </rPr>
          <t>Tous les variables ci-dessous se calculent avec des formules. Plus jamais besoin de faire de calculs à la main.
Yooopi !!!</t>
        </r>
      </text>
    </comment>
  </commentList>
</comments>
</file>

<file path=xl/sharedStrings.xml><?xml version="1.0" encoding="utf-8"?>
<sst xmlns="http://schemas.openxmlformats.org/spreadsheetml/2006/main" count="47" uniqueCount="37">
  <si>
    <t>Janvier</t>
  </si>
  <si>
    <t>Février</t>
  </si>
  <si>
    <t>Mars</t>
  </si>
  <si>
    <t>Revenus</t>
  </si>
  <si>
    <t>Produit 100</t>
  </si>
  <si>
    <t>Produit 200</t>
  </si>
  <si>
    <t>Produit 300</t>
  </si>
  <si>
    <t>Total Revenus</t>
  </si>
  <si>
    <t>Charges</t>
  </si>
  <si>
    <t>Production</t>
  </si>
  <si>
    <t>Salaires</t>
  </si>
  <si>
    <t>Promotion</t>
  </si>
  <si>
    <t>Hypothèque</t>
  </si>
  <si>
    <t>Total Charges</t>
  </si>
  <si>
    <t>Profit brut</t>
  </si>
  <si>
    <t>Profit Net</t>
  </si>
  <si>
    <t>Cumulatif</t>
  </si>
  <si>
    <t>Taux de croissance</t>
  </si>
  <si>
    <t>Minimum</t>
  </si>
  <si>
    <t>Maximum</t>
  </si>
  <si>
    <t>Moyenne</t>
  </si>
  <si>
    <t>Exercice solveur</t>
  </si>
  <si>
    <t>Achat de bananes</t>
  </si>
  <si>
    <t>Type de client</t>
  </si>
  <si>
    <t>Quantité</t>
  </si>
  <si>
    <t>Prix Unitaire</t>
  </si>
  <si>
    <t>Total</t>
  </si>
  <si>
    <t xml:space="preserve"> =Si</t>
  </si>
  <si>
    <t xml:space="preserve"> =recherchev</t>
  </si>
  <si>
    <t>Rabais</t>
  </si>
  <si>
    <t>Total après rabais</t>
  </si>
  <si>
    <t>Tableau de comparaison 1</t>
  </si>
  <si>
    <t>Tableau de comparaison 2</t>
  </si>
  <si>
    <t>Client</t>
  </si>
  <si>
    <t>Qté</t>
  </si>
  <si>
    <t>% Rabais</t>
  </si>
  <si>
    <t>Impôt (33,3%)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</si>
</sst>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$&quot;_-;\-* #,##0.00\ &quot;$&quot;_-;_-* &quot;-&quot;??\ &quot;$&quot;_-;_-@_-"/>
    <numFmt numFmtId="165" formatCode="_-* #,##0\ &quot;$&quot;_-;\-* #,##0\ &quot;$&quot;_-;_-* &quot;-&quot;??\ &quot;$&quot;_-;_-@_-"/>
    <numFmt numFmtId="166" formatCode="0.0%"/>
    <numFmt numFmtId="167" formatCode="#,##0.00\ &quot;€&quot;"/>
  </numFmts>
  <fonts count="7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4"/>
      <name val="Arial"/>
      <family val="2"/>
    </font>
    <font>
      <sz val="8"/>
      <color indexed="81"/>
      <name val="Tahoma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5" fontId="0" fillId="0" borderId="0" xfId="1" applyNumberFormat="1" applyFont="1"/>
    <xf numFmtId="0" fontId="0" fillId="0" borderId="0" xfId="0" applyAlignment="1">
      <alignment horizontal="center"/>
    </xf>
    <xf numFmtId="0" fontId="1" fillId="0" borderId="1" xfId="0" applyFont="1" applyBorder="1"/>
    <xf numFmtId="9" fontId="0" fillId="0" borderId="2" xfId="2" applyFont="1" applyBorder="1"/>
    <xf numFmtId="0" fontId="1" fillId="0" borderId="3" xfId="0" applyFont="1" applyBorder="1"/>
    <xf numFmtId="9" fontId="0" fillId="0" borderId="4" xfId="2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9" fontId="0" fillId="0" borderId="6" xfId="2" applyFont="1" applyBorder="1"/>
    <xf numFmtId="9" fontId="0" fillId="0" borderId="7" xfId="2" applyFont="1" applyBorder="1"/>
    <xf numFmtId="9" fontId="0" fillId="0" borderId="0" xfId="2" applyFont="1" applyBorder="1"/>
    <xf numFmtId="9" fontId="0" fillId="0" borderId="8" xfId="2" applyFont="1" applyBorder="1"/>
    <xf numFmtId="164" fontId="0" fillId="0" borderId="0" xfId="1" applyNumberFormat="1" applyFont="1"/>
    <xf numFmtId="164" fontId="1" fillId="0" borderId="0" xfId="1" applyNumberFormat="1" applyFont="1"/>
    <xf numFmtId="9" fontId="3" fillId="0" borderId="0" xfId="2" applyFont="1"/>
    <xf numFmtId="166" fontId="0" fillId="0" borderId="7" xfId="2" applyNumberFormat="1" applyFont="1" applyBorder="1"/>
    <xf numFmtId="166" fontId="0" fillId="0" borderId="0" xfId="2" applyNumberFormat="1" applyFont="1" applyBorder="1"/>
    <xf numFmtId="166" fontId="0" fillId="0" borderId="8" xfId="2" applyNumberFormat="1" applyFont="1" applyBorder="1"/>
    <xf numFmtId="164" fontId="0" fillId="0" borderId="0" xfId="1" applyFont="1"/>
    <xf numFmtId="0" fontId="6" fillId="0" borderId="0" xfId="0" applyFont="1"/>
    <xf numFmtId="0" fontId="5" fillId="0" borderId="0" xfId="0" applyFont="1"/>
    <xf numFmtId="167" fontId="0" fillId="0" borderId="0" xfId="1" applyNumberFormat="1" applyFont="1"/>
    <xf numFmtId="167" fontId="1" fillId="0" borderId="0" xfId="1" applyNumberFormat="1" applyFont="1"/>
    <xf numFmtId="167" fontId="5" fillId="0" borderId="0" xfId="1" applyNumberFormat="1" applyFont="1"/>
    <xf numFmtId="167" fontId="0" fillId="0" borderId="0" xfId="0" applyNumberFormat="1"/>
    <xf numFmtId="167" fontId="0" fillId="0" borderId="9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0" fillId="0" borderId="9" xfId="0" applyBorder="1" applyAlignment="1">
      <alignment horizontal="left" inden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workbookViewId="0">
      <selection activeCell="A28" sqref="A28"/>
    </sheetView>
  </sheetViews>
  <sheetFormatPr baseColWidth="10" defaultRowHeight="12.75" x14ac:dyDescent="0.2"/>
  <cols>
    <col min="1" max="1" width="22.7109375" bestFit="1" customWidth="1"/>
    <col min="2" max="4" width="15.7109375" customWidth="1"/>
  </cols>
  <sheetData>
    <row r="1" spans="1:4" x14ac:dyDescent="0.2">
      <c r="B1" s="8" t="s">
        <v>0</v>
      </c>
      <c r="C1" s="8" t="s">
        <v>1</v>
      </c>
      <c r="D1" s="8" t="s">
        <v>2</v>
      </c>
    </row>
    <row r="2" spans="1:4" x14ac:dyDescent="0.2">
      <c r="A2" s="1" t="s">
        <v>3</v>
      </c>
    </row>
    <row r="3" spans="1:4" x14ac:dyDescent="0.2">
      <c r="A3" t="s">
        <v>4</v>
      </c>
      <c r="B3" s="23">
        <v>100000</v>
      </c>
      <c r="C3" s="23">
        <f>B3*(1+$B$20)</f>
        <v>150000</v>
      </c>
      <c r="D3" s="23">
        <f>C3*(1+$B$20)</f>
        <v>225000</v>
      </c>
    </row>
    <row r="4" spans="1:4" x14ac:dyDescent="0.2">
      <c r="A4" t="s">
        <v>5</v>
      </c>
      <c r="B4" s="23">
        <v>55000</v>
      </c>
      <c r="C4" s="23">
        <f t="shared" ref="C4:D5" si="0">B4*(1+$B$20)</f>
        <v>82500</v>
      </c>
      <c r="D4" s="23">
        <f t="shared" si="0"/>
        <v>123750</v>
      </c>
    </row>
    <row r="5" spans="1:4" x14ac:dyDescent="0.2">
      <c r="A5" t="s">
        <v>6</v>
      </c>
      <c r="B5" s="23">
        <v>35000</v>
      </c>
      <c r="C5" s="23">
        <f t="shared" si="0"/>
        <v>52500</v>
      </c>
      <c r="D5" s="23">
        <f t="shared" si="0"/>
        <v>78750</v>
      </c>
    </row>
    <row r="6" spans="1:4" x14ac:dyDescent="0.2">
      <c r="A6" t="s">
        <v>7</v>
      </c>
      <c r="B6" s="24">
        <f>SUM(B3:B5)</f>
        <v>190000</v>
      </c>
      <c r="C6" s="25">
        <f>SUM(C3:C5)</f>
        <v>285000</v>
      </c>
      <c r="D6" s="24">
        <f>SUM(D3:D5)</f>
        <v>427500</v>
      </c>
    </row>
    <row r="7" spans="1:4" x14ac:dyDescent="0.2">
      <c r="B7" s="14"/>
      <c r="C7" s="14"/>
      <c r="D7" s="14"/>
    </row>
    <row r="8" spans="1:4" x14ac:dyDescent="0.2">
      <c r="A8" s="1" t="s">
        <v>8</v>
      </c>
      <c r="B8" s="14"/>
      <c r="C8" s="14"/>
      <c r="D8" s="14"/>
    </row>
    <row r="9" spans="1:4" x14ac:dyDescent="0.2">
      <c r="A9" t="s">
        <v>9</v>
      </c>
      <c r="B9" s="23">
        <v>100000</v>
      </c>
      <c r="C9" s="23">
        <f>B9*(1+$B$20)</f>
        <v>150000</v>
      </c>
      <c r="D9" s="23">
        <f>C9*(1+$B$20)</f>
        <v>225000</v>
      </c>
    </row>
    <row r="10" spans="1:4" x14ac:dyDescent="0.2">
      <c r="A10" t="s">
        <v>10</v>
      </c>
      <c r="B10" s="23">
        <v>15000</v>
      </c>
      <c r="C10" s="23">
        <f t="shared" ref="C10:D12" si="1">B10*(1+$B$20)</f>
        <v>22500</v>
      </c>
      <c r="D10" s="23">
        <f t="shared" si="1"/>
        <v>33750</v>
      </c>
    </row>
    <row r="11" spans="1:4" x14ac:dyDescent="0.2">
      <c r="A11" t="s">
        <v>11</v>
      </c>
      <c r="B11" s="23">
        <v>50000</v>
      </c>
      <c r="C11" s="23">
        <f t="shared" si="1"/>
        <v>75000</v>
      </c>
      <c r="D11" s="23">
        <f t="shared" si="1"/>
        <v>112500</v>
      </c>
    </row>
    <row r="12" spans="1:4" x14ac:dyDescent="0.2">
      <c r="A12" t="s">
        <v>12</v>
      </c>
      <c r="B12" s="23">
        <v>10000</v>
      </c>
      <c r="C12" s="23">
        <f t="shared" si="1"/>
        <v>15000</v>
      </c>
      <c r="D12" s="23">
        <f t="shared" si="1"/>
        <v>22500</v>
      </c>
    </row>
    <row r="13" spans="1:4" x14ac:dyDescent="0.2">
      <c r="A13" t="s">
        <v>13</v>
      </c>
      <c r="B13" s="24">
        <f>SUM(B9:B12)</f>
        <v>175000</v>
      </c>
      <c r="C13" s="24">
        <f>SUM(C9:C12)</f>
        <v>262500</v>
      </c>
      <c r="D13" s="24">
        <f>SUM(D9:D12)</f>
        <v>393750</v>
      </c>
    </row>
    <row r="14" spans="1:4" x14ac:dyDescent="0.2">
      <c r="B14" s="15"/>
      <c r="C14" s="15"/>
      <c r="D14" s="15"/>
    </row>
    <row r="15" spans="1:4" x14ac:dyDescent="0.2">
      <c r="A15" s="22" t="s">
        <v>14</v>
      </c>
      <c r="B15" s="25">
        <f>B6-B13</f>
        <v>15000</v>
      </c>
      <c r="C15" s="25">
        <f t="shared" ref="C15:D15" si="2">C6-C13</f>
        <v>22500</v>
      </c>
      <c r="D15" s="25">
        <f t="shared" si="2"/>
        <v>33750</v>
      </c>
    </row>
    <row r="16" spans="1:4" x14ac:dyDescent="0.2">
      <c r="A16" s="21" t="s">
        <v>36</v>
      </c>
      <c r="B16" s="23">
        <f>B15*0.333</f>
        <v>4995</v>
      </c>
      <c r="C16" s="23">
        <f t="shared" ref="C16:D16" si="3">C15*0.333</f>
        <v>7492.5</v>
      </c>
      <c r="D16" s="23">
        <f t="shared" si="3"/>
        <v>11238.75</v>
      </c>
    </row>
    <row r="17" spans="1:4" x14ac:dyDescent="0.2">
      <c r="A17" t="s">
        <v>15</v>
      </c>
      <c r="B17" s="24">
        <f>B15-B16</f>
        <v>10005</v>
      </c>
      <c r="C17" s="24">
        <f t="shared" ref="C17:D17" si="4">C15-C16</f>
        <v>15007.5</v>
      </c>
      <c r="D17" s="24">
        <f t="shared" si="4"/>
        <v>22511.25</v>
      </c>
    </row>
    <row r="18" spans="1:4" x14ac:dyDescent="0.2">
      <c r="A18" t="s">
        <v>16</v>
      </c>
      <c r="B18" s="25">
        <f>B17</f>
        <v>10005</v>
      </c>
      <c r="C18" s="25">
        <f>C17+B18</f>
        <v>25012.5</v>
      </c>
      <c r="D18" s="25">
        <f>D17+C18</f>
        <v>47523.75</v>
      </c>
    </row>
    <row r="20" spans="1:4" ht="18" x14ac:dyDescent="0.25">
      <c r="A20" s="1" t="s">
        <v>17</v>
      </c>
      <c r="B20" s="16">
        <v>0.5</v>
      </c>
    </row>
    <row r="22" spans="1:4" x14ac:dyDescent="0.2">
      <c r="A22" s="22" t="s">
        <v>15</v>
      </c>
    </row>
    <row r="23" spans="1:4" x14ac:dyDescent="0.2">
      <c r="A23" t="s">
        <v>18</v>
      </c>
      <c r="B23" s="26">
        <f>MIN(B17:D17)</f>
        <v>10005</v>
      </c>
    </row>
    <row r="24" spans="1:4" x14ac:dyDescent="0.2">
      <c r="A24" t="s">
        <v>19</v>
      </c>
      <c r="B24" s="26">
        <f>MAX(B17:D17)</f>
        <v>22511.25</v>
      </c>
    </row>
    <row r="25" spans="1:4" x14ac:dyDescent="0.2">
      <c r="A25" t="s">
        <v>20</v>
      </c>
      <c r="B25" s="26">
        <f>AVERAGE(B17:D17)</f>
        <v>15841.25</v>
      </c>
    </row>
    <row r="27" spans="1:4" x14ac:dyDescent="0.2">
      <c r="A27" s="1" t="s">
        <v>21</v>
      </c>
    </row>
    <row r="28" spans="1:4" x14ac:dyDescent="0.2">
      <c r="A28" s="30"/>
      <c r="B28" s="29" t="s">
        <v>18</v>
      </c>
      <c r="C28" s="29" t="s">
        <v>19</v>
      </c>
    </row>
    <row r="29" spans="1:4" x14ac:dyDescent="0.2">
      <c r="A29" s="31" t="s">
        <v>4</v>
      </c>
      <c r="B29" s="27">
        <v>45000</v>
      </c>
      <c r="C29" s="27">
        <v>250000</v>
      </c>
    </row>
    <row r="30" spans="1:4" x14ac:dyDescent="0.2">
      <c r="A30" s="31" t="s">
        <v>5</v>
      </c>
      <c r="B30" s="27">
        <v>10000</v>
      </c>
      <c r="C30" s="27">
        <v>125000</v>
      </c>
    </row>
    <row r="31" spans="1:4" x14ac:dyDescent="0.2">
      <c r="A31" s="31" t="s">
        <v>6</v>
      </c>
      <c r="B31" s="27">
        <v>5000</v>
      </c>
      <c r="C31" s="27">
        <v>75000</v>
      </c>
    </row>
    <row r="32" spans="1:4" x14ac:dyDescent="0.2">
      <c r="A32" s="31" t="s">
        <v>17</v>
      </c>
      <c r="B32" s="28">
        <v>0.5</v>
      </c>
      <c r="C32" s="28">
        <v>0.75</v>
      </c>
    </row>
    <row r="47" spans="1:4" x14ac:dyDescent="0.2">
      <c r="A47" s="1" t="s">
        <v>22</v>
      </c>
      <c r="D47" t="s">
        <v>23</v>
      </c>
    </row>
    <row r="48" spans="1:4" x14ac:dyDescent="0.2">
      <c r="A48" t="s">
        <v>24</v>
      </c>
      <c r="B48">
        <v>10</v>
      </c>
      <c r="D48">
        <v>1</v>
      </c>
    </row>
    <row r="49" spans="1:7" x14ac:dyDescent="0.2">
      <c r="A49" t="s">
        <v>25</v>
      </c>
      <c r="B49" s="2">
        <v>10</v>
      </c>
    </row>
    <row r="50" spans="1:7" x14ac:dyDescent="0.2">
      <c r="A50" t="s">
        <v>26</v>
      </c>
      <c r="B50" s="2">
        <f>+B48*B49</f>
        <v>100</v>
      </c>
    </row>
    <row r="51" spans="1:7" x14ac:dyDescent="0.2">
      <c r="B51" t="s">
        <v>27</v>
      </c>
      <c r="C51" t="s">
        <v>27</v>
      </c>
      <c r="D51" t="s">
        <v>28</v>
      </c>
      <c r="E51" t="s">
        <v>28</v>
      </c>
    </row>
    <row r="52" spans="1:7" x14ac:dyDescent="0.2">
      <c r="A52" t="s">
        <v>29</v>
      </c>
      <c r="C52" s="20"/>
      <c r="D52" s="20"/>
      <c r="E52" s="14">
        <f>VLOOKUP(B48,D58:G60,D48+1)*B50</f>
        <v>10</v>
      </c>
    </row>
    <row r="53" spans="1:7" x14ac:dyDescent="0.2">
      <c r="A53" t="s">
        <v>30</v>
      </c>
      <c r="C53" s="20">
        <f>+$B50-C52</f>
        <v>100</v>
      </c>
      <c r="D53" s="20">
        <f>+$B50-D52</f>
        <v>100</v>
      </c>
      <c r="E53" s="20">
        <f>+$B50-E52</f>
        <v>90</v>
      </c>
    </row>
    <row r="55" spans="1:7" x14ac:dyDescent="0.2">
      <c r="A55" t="s">
        <v>31</v>
      </c>
      <c r="D55" t="s">
        <v>32</v>
      </c>
    </row>
    <row r="56" spans="1:7" x14ac:dyDescent="0.2">
      <c r="E56" s="1" t="s">
        <v>33</v>
      </c>
    </row>
    <row r="57" spans="1:7" ht="13.5" thickBot="1" x14ac:dyDescent="0.25">
      <c r="A57" s="3" t="s">
        <v>34</v>
      </c>
      <c r="B57" s="3" t="s">
        <v>35</v>
      </c>
      <c r="D57" s="8" t="s">
        <v>34</v>
      </c>
      <c r="E57" s="1">
        <v>1</v>
      </c>
      <c r="F57" s="1">
        <v>2</v>
      </c>
      <c r="G57" s="1">
        <v>3</v>
      </c>
    </row>
    <row r="58" spans="1:7" x14ac:dyDescent="0.2">
      <c r="A58" s="4">
        <v>0</v>
      </c>
      <c r="B58" s="5">
        <v>0</v>
      </c>
      <c r="D58" s="4">
        <v>0</v>
      </c>
      <c r="E58" s="11">
        <v>0</v>
      </c>
      <c r="F58" s="17">
        <v>2.5000000000000001E-2</v>
      </c>
      <c r="G58" s="5">
        <v>0.05</v>
      </c>
    </row>
    <row r="59" spans="1:7" x14ac:dyDescent="0.2">
      <c r="A59" s="6">
        <v>5</v>
      </c>
      <c r="B59" s="7">
        <v>0.05</v>
      </c>
      <c r="D59" s="6">
        <v>5</v>
      </c>
      <c r="E59" s="12">
        <v>0.05</v>
      </c>
      <c r="F59" s="18">
        <v>7.4999999999999997E-2</v>
      </c>
      <c r="G59" s="7">
        <v>0.1</v>
      </c>
    </row>
    <row r="60" spans="1:7" ht="13.5" thickBot="1" x14ac:dyDescent="0.25">
      <c r="A60" s="9">
        <v>10</v>
      </c>
      <c r="B60" s="10">
        <v>0.1</v>
      </c>
      <c r="D60" s="9">
        <v>10</v>
      </c>
      <c r="E60" s="13">
        <v>0.1</v>
      </c>
      <c r="F60" s="19">
        <v>0.125</v>
      </c>
      <c r="G60" s="10">
        <v>0.15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D31100-A09E-487B-9E60-51CB9FADD2BD}"/>
</file>

<file path=customXml/itemProps2.xml><?xml version="1.0" encoding="utf-8"?>
<ds:datastoreItem xmlns:ds="http://schemas.openxmlformats.org/officeDocument/2006/customXml" ds:itemID="{32D6B073-8E91-4AF3-9077-AD3B2529F82F}"/>
</file>

<file path=customXml/itemProps3.xml><?xml version="1.0" encoding="utf-8"?>
<ds:datastoreItem xmlns:ds="http://schemas.openxmlformats.org/officeDocument/2006/customXml" ds:itemID="{D4164819-5F65-4CBC-8671-F59D366298E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Audit et solveur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UQAM</dc:creator>
  <cp:lastModifiedBy>Emmanuel BARRAUD</cp:lastModifiedBy>
  <dcterms:created xsi:type="dcterms:W3CDTF">1998-02-14T14:18:55Z</dcterms:created>
  <dcterms:modified xsi:type="dcterms:W3CDTF">2018-03-19T09:48:14Z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